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30" i="1"/>
  <c r="D11" l="1"/>
  <c r="C42" s="1"/>
  <c r="F32" l="1"/>
  <c r="F60"/>
  <c r="G60"/>
  <c r="G32"/>
  <c r="D30"/>
  <c r="C84"/>
  <c r="A84"/>
  <c r="D24"/>
  <c r="C24"/>
  <c r="A70"/>
  <c r="D60"/>
  <c r="D23"/>
  <c r="C23"/>
  <c r="D25" l="1"/>
  <c r="D32" s="1"/>
  <c r="C25"/>
  <c r="C32" s="1"/>
  <c r="C58" s="1"/>
  <c r="C60" s="1"/>
</calcChain>
</file>

<file path=xl/comments1.xml><?xml version="1.0" encoding="utf-8"?>
<comments xmlns="http://schemas.openxmlformats.org/spreadsheetml/2006/main">
  <authors>
    <author>Peter Tejne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Peter Tejne:</t>
        </r>
        <r>
          <rPr>
            <sz val="9"/>
            <color indexed="81"/>
            <rFont val="Tahoma"/>
            <family val="2"/>
          </rPr>
          <t xml:space="preserve">
Här anger du föreställningens längd i minuter enligt vad som framgår i manuset.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Peter Tejne:</t>
        </r>
        <r>
          <rPr>
            <sz val="9"/>
            <color indexed="81"/>
            <rFont val="Tahoma"/>
            <family val="2"/>
          </rPr>
          <t xml:space="preserve">
Beräknas automatiskt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Peter Tejne:</t>
        </r>
        <r>
          <rPr>
            <sz val="9"/>
            <color indexed="81"/>
            <rFont val="Tahoma"/>
            <charset val="1"/>
          </rPr>
          <t xml:space="preserve">
ABF ersätter varje studietimme som de inte haft andra utlägg för med 20 kr. Lämnas som fakturor eller kvitton på utlägg.</t>
        </r>
      </text>
    </comment>
  </commentList>
</comments>
</file>

<file path=xl/sharedStrings.xml><?xml version="1.0" encoding="utf-8"?>
<sst xmlns="http://schemas.openxmlformats.org/spreadsheetml/2006/main" count="89" uniqueCount="86">
  <si>
    <t>Antal föreställningar</t>
  </si>
  <si>
    <t>Antal besökande per föreställning</t>
  </si>
  <si>
    <t>Pris vuxen</t>
  </si>
  <si>
    <t>Andel vuxna per föreställning i procent</t>
  </si>
  <si>
    <t>Pris barn</t>
  </si>
  <si>
    <t>Andel vuxna barn föreställning i procent</t>
  </si>
  <si>
    <t>Pris medlemmar</t>
  </si>
  <si>
    <t>Andel medlemmar per föreställning i procent</t>
  </si>
  <si>
    <t>Biljettintäkter</t>
  </si>
  <si>
    <t>Intäkter servering</t>
  </si>
  <si>
    <t>Intäkter program</t>
  </si>
  <si>
    <t>Övriga intäkter</t>
  </si>
  <si>
    <t>Övriga bidrag</t>
  </si>
  <si>
    <t>S:A INTÄKTER</t>
  </si>
  <si>
    <t>Manuskostnader</t>
  </si>
  <si>
    <t>Rekvisita</t>
  </si>
  <si>
    <t xml:space="preserve">Kostym och smink </t>
  </si>
  <si>
    <t xml:space="preserve">Scenografi </t>
  </si>
  <si>
    <t xml:space="preserve">Ljus och ljud </t>
  </si>
  <si>
    <t xml:space="preserve">Inköp av varor för försäljning </t>
  </si>
  <si>
    <t xml:space="preserve">Medlemsfrämjande </t>
  </si>
  <si>
    <t>Uppförande ersättning</t>
  </si>
  <si>
    <t xml:space="preserve">ABF Avgifter </t>
  </si>
  <si>
    <t xml:space="preserve">Löner </t>
  </si>
  <si>
    <t>Anordnarbidrag</t>
  </si>
  <si>
    <t>Reseersättning</t>
  </si>
  <si>
    <t>Arbetsgivaravgifter</t>
  </si>
  <si>
    <t xml:space="preserve">Lokaltillbehör hyrd lokal </t>
  </si>
  <si>
    <t>Renhållning städning hyrd lokal</t>
  </si>
  <si>
    <t xml:space="preserve">Övr kostnader hyrd lokal </t>
  </si>
  <si>
    <t xml:space="preserve">Hyra inventarier </t>
  </si>
  <si>
    <t>Förbrukningsinventarier</t>
  </si>
  <si>
    <t>Verktyg</t>
  </si>
  <si>
    <t xml:space="preserve">Förbrukningsmaterial </t>
  </si>
  <si>
    <t xml:space="preserve">Resekostnader </t>
  </si>
  <si>
    <t xml:space="preserve">Reklamtrycksaker </t>
  </si>
  <si>
    <t>S:A UTGIFTER</t>
  </si>
  <si>
    <t>Producent</t>
  </si>
  <si>
    <t>Regissör</t>
  </si>
  <si>
    <t>BUDGET</t>
  </si>
  <si>
    <t>Bergslagsteatern Mall för produktionsbudget</t>
  </si>
  <si>
    <t>Inlämnad
budget</t>
  </si>
  <si>
    <t>Notering</t>
  </si>
  <si>
    <t>Korrigering
av styrelsen</t>
  </si>
  <si>
    <t>Biljettintäkt före fribiljetter</t>
  </si>
  <si>
    <t>Kostnad fribiljetter</t>
  </si>
  <si>
    <t>Antal fribiljetter</t>
  </si>
  <si>
    <t>Budget för produktionen:</t>
  </si>
  <si>
    <t>Beräknad startdatum  för repetioner:</t>
  </si>
  <si>
    <t>Planerad premiärdatum:</t>
  </si>
  <si>
    <t>Producent:</t>
  </si>
  <si>
    <t>Regissör:</t>
  </si>
  <si>
    <t>Inlämnad till styrelsen den:</t>
  </si>
  <si>
    <t>Antal studietimmar vid ABF:</t>
  </si>
  <si>
    <t>Övrig information</t>
  </si>
  <si>
    <t>Styrelsens kommentarer</t>
  </si>
  <si>
    <t>Annonsering</t>
  </si>
  <si>
    <t>På uppdrag av styrelsen för Bergslagsteatern godkännes produktionsbudgeten enligt ovan, producent och regissör skall dock beakta ev. avvikelser som är gjorda av styrelsen.</t>
  </si>
  <si>
    <t>Avesta</t>
  </si>
  <si>
    <t>Margareta Tejne Abelli</t>
  </si>
  <si>
    <t>Undertecknade accepterar ovanstående produktionsplan/budget</t>
  </si>
  <si>
    <t>Avesta den ______________</t>
  </si>
  <si>
    <t>__________________________________</t>
  </si>
  <si>
    <t>_________________________________________</t>
  </si>
  <si>
    <t>Kostnader som ABF betalar</t>
  </si>
  <si>
    <t>Slutredovisning</t>
  </si>
  <si>
    <t>Totalt antal besökare</t>
  </si>
  <si>
    <t>Därav köpt barnbiljett</t>
  </si>
  <si>
    <t>Producenten förbinder sig att överlämna slutredovisning till styrelsen på detta formulär senast en månad efter sista föreställningen.</t>
  </si>
  <si>
    <t>timmar</t>
  </si>
  <si>
    <t>Därav fribiljetter</t>
  </si>
  <si>
    <t>Uppföljning</t>
  </si>
  <si>
    <t>Därav  medlemsbiljett</t>
  </si>
  <si>
    <t>Om inte produktionen startar eller premiären beräknas förskjutas mer än 6 månader skall en ny ansökan inlämnas till styrelsen.</t>
  </si>
  <si>
    <t>Automatisk beräkning av uppföranderätt. Sätt en 2:a om du fyller i det själv. Ex.vis för musikaler.</t>
  </si>
  <si>
    <t>Ange föreställningens längd i antal minuter</t>
  </si>
  <si>
    <t>Priser</t>
  </si>
  <si>
    <t>Svensk</t>
  </si>
  <si>
    <t>&lt;60</t>
  </si>
  <si>
    <t>60-90</t>
  </si>
  <si>
    <t>&gt;90</t>
  </si>
  <si>
    <t>Utländsk</t>
  </si>
  <si>
    <t>Beräkna uppföranderätt, Ange 1 för svensk pjäs,
 0 utländsk eller 2 för egen beräkning konto 4020</t>
  </si>
  <si>
    <t>Överskott/vinst</t>
  </si>
  <si>
    <t>Av styrelsen godkänd den:</t>
  </si>
  <si>
    <t>Avvikelser/omfördelning för enskilda utgiftskonton medges med maximalt 30% utan godkännande av styrelsen.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</si>
</sst>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16"/>
      <color theme="1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fgColor rgb="FFFF0000"/>
        <bgColor auto="1"/>
      </patternFill>
    </fill>
    <fill>
      <patternFill patternType="gray0625">
        <fgColor rgb="FFFF0000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0" fillId="2" borderId="2" xfId="0" applyFill="1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3" xfId="0" applyFill="1" applyBorder="1" applyProtection="1"/>
    <xf numFmtId="0" fontId="0" fillId="0" borderId="0" xfId="0" applyFill="1" applyProtection="1"/>
    <xf numFmtId="0" fontId="0" fillId="3" borderId="1" xfId="0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14" fontId="0" fillId="0" borderId="0" xfId="0" applyNumberFormat="1"/>
    <xf numFmtId="0" fontId="0" fillId="0" borderId="8" xfId="0" applyBorder="1"/>
    <xf numFmtId="49" fontId="0" fillId="0" borderId="0" xfId="0" applyNumberFormat="1" applyAlignment="1"/>
    <xf numFmtId="14" fontId="0" fillId="2" borderId="2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1" xfId="0" applyFill="1" applyBorder="1" applyProtection="1"/>
    <xf numFmtId="0" fontId="4" fillId="0" borderId="0" xfId="0" applyFont="1"/>
    <xf numFmtId="0" fontId="0" fillId="0" borderId="13" xfId="0" applyBorder="1"/>
    <xf numFmtId="0" fontId="3" fillId="0" borderId="13" xfId="0" applyFont="1" applyBorder="1"/>
    <xf numFmtId="49" fontId="4" fillId="2" borderId="2" xfId="0" applyNumberFormat="1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4" fillId="0" borderId="10" xfId="0" applyFont="1" applyBorder="1"/>
    <xf numFmtId="0" fontId="4" fillId="0" borderId="12" xfId="0" applyFont="1" applyBorder="1"/>
    <xf numFmtId="0" fontId="5" fillId="0" borderId="12" xfId="0" applyFont="1" applyBorder="1"/>
    <xf numFmtId="0" fontId="0" fillId="2" borderId="16" xfId="0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0" fillId="0" borderId="0" xfId="0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Protection="1">
      <protection hidden="1"/>
    </xf>
    <xf numFmtId="0" fontId="0" fillId="5" borderId="13" xfId="0" applyFill="1" applyBorder="1" applyProtection="1">
      <protection locked="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9" xfId="0" applyFont="1" applyBorder="1" applyAlignment="1">
      <alignment wrapText="1"/>
    </xf>
    <xf numFmtId="0" fontId="6" fillId="0" borderId="0" xfId="0" applyFont="1"/>
    <xf numFmtId="0" fontId="0" fillId="2" borderId="4" xfId="0" applyFill="1" applyBorder="1" applyProtection="1">
      <protection locked="0"/>
    </xf>
    <xf numFmtId="0" fontId="1" fillId="0" borderId="4" xfId="0" applyFont="1" applyFill="1" applyBorder="1"/>
    <xf numFmtId="0" fontId="11" fillId="0" borderId="0" xfId="0" applyFont="1"/>
    <xf numFmtId="0" fontId="0" fillId="0" borderId="19" xfId="0" applyBorder="1"/>
    <xf numFmtId="0" fontId="4" fillId="0" borderId="19" xfId="0" applyFont="1" applyBorder="1"/>
    <xf numFmtId="0" fontId="1" fillId="0" borderId="20" xfId="0" applyFont="1" applyFill="1" applyBorder="1"/>
    <xf numFmtId="0" fontId="0" fillId="0" borderId="11" xfId="0" applyBorder="1"/>
    <xf numFmtId="14" fontId="0" fillId="2" borderId="15" xfId="0" applyNumberForma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4" fillId="2" borderId="2" xfId="0" applyNumberFormat="1" applyFont="1" applyFill="1" applyBorder="1" applyAlignment="1" applyProtection="1">
      <alignment horizontal="left" wrapText="1"/>
      <protection locked="0"/>
    </xf>
    <xf numFmtId="49" fontId="4" fillId="2" borderId="3" xfId="0" applyNumberFormat="1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 applyProtection="1">
      <alignment horizontal="left" wrapText="1"/>
      <protection locked="0"/>
    </xf>
    <xf numFmtId="49" fontId="4" fillId="4" borderId="2" xfId="0" applyNumberFormat="1" applyFont="1" applyFill="1" applyBorder="1" applyAlignment="1" applyProtection="1">
      <alignment horizontal="left" wrapText="1"/>
      <protection locked="0"/>
    </xf>
    <xf numFmtId="49" fontId="4" fillId="4" borderId="3" xfId="0" applyNumberFormat="1" applyFont="1" applyFill="1" applyBorder="1" applyAlignment="1" applyProtection="1">
      <alignment horizontal="left" wrapText="1"/>
      <protection locked="0"/>
    </xf>
    <xf numFmtId="49" fontId="4" fillId="4" borderId="4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>
      <alignment horizontal="left" wrapText="1"/>
    </xf>
    <xf numFmtId="49" fontId="4" fillId="0" borderId="18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mk.quicknet.se/221143/open/anmalan.asp?id=10&amp;chk=DPD91K6K3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276225</xdr:rowOff>
    </xdr:from>
    <xdr:to>
      <xdr:col>7</xdr:col>
      <xdr:colOff>933450</xdr:colOff>
      <xdr:row>6</xdr:row>
      <xdr:rowOff>76200</xdr:rowOff>
    </xdr:to>
    <xdr:sp macro="" textlink="">
      <xdr:nvSpPr>
        <xdr:cNvPr id="2" name="textruta 1">
          <a:hlinkClick xmlns:r="http://schemas.openxmlformats.org/officeDocument/2006/relationships" r:id="rId1"/>
        </xdr:cNvPr>
        <xdr:cNvSpPr txBox="1"/>
      </xdr:nvSpPr>
      <xdr:spPr>
        <a:xfrm>
          <a:off x="6410325" y="276225"/>
          <a:ext cx="2514600" cy="16573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aseline="0">
              <a:effectLst/>
            </a:rPr>
            <a:t>Denna blankett ska användas av samtliga som vill starta en produktion i Bergslagsteatern. Den ska i digital form skickas till teatern. Endast fält som är gula kan fyllas i och övriga fält är låsta. </a:t>
          </a:r>
        </a:p>
        <a:p>
          <a:r>
            <a:rPr lang="sv-SE" sz="800" baseline="0">
              <a:effectLst/>
            </a:rPr>
            <a:t>Tänk på att lämna in denna ansökan i god tid innan repetionsstart, teatern ersätter inga kostnader för produktionen förutom manuslån innan styrelsen godkänt produktionen.</a:t>
          </a:r>
        </a:p>
        <a:p>
          <a:r>
            <a:rPr lang="sv-SE" sz="800" baseline="0">
              <a:effectLst/>
            </a:rPr>
            <a:t>Tänk på att lämna in ansökan om uppföranderätt i god tid. Klicka på denna textruta så kommer du direkt till ansökan om uppföranderätt.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topLeftCell="A79" workbookViewId="0">
      <selection activeCell="A88" sqref="A88"/>
    </sheetView>
  </sheetViews>
  <sheetFormatPr defaultRowHeight="15"/>
  <cols>
    <col min="1" max="1" width="10.42578125" bestFit="1" customWidth="1"/>
    <col min="2" max="2" width="33.42578125" customWidth="1"/>
    <col min="3" max="3" width="12.42578125" customWidth="1"/>
    <col min="4" max="4" width="11.85546875" customWidth="1"/>
    <col min="5" max="5" width="23.5703125" customWidth="1"/>
    <col min="6" max="6" width="13.5703125" customWidth="1"/>
    <col min="7" max="7" width="14.5703125" customWidth="1"/>
    <col min="8" max="8" width="15.28515625" style="33" customWidth="1"/>
  </cols>
  <sheetData>
    <row r="1" spans="1:8" s="1" customFormat="1" ht="22.5" customHeight="1">
      <c r="A1" s="56" t="s">
        <v>40</v>
      </c>
      <c r="H1" s="33"/>
    </row>
    <row r="2" spans="1:8" ht="24.75" customHeight="1">
      <c r="A2" s="18"/>
      <c r="B2" s="19" t="s">
        <v>47</v>
      </c>
      <c r="C2" s="8"/>
      <c r="D2" s="9"/>
      <c r="E2" s="10"/>
    </row>
    <row r="3" spans="1:8" ht="24.75" customHeight="1">
      <c r="A3" s="18"/>
      <c r="B3" s="19" t="s">
        <v>48</v>
      </c>
      <c r="C3" s="30"/>
      <c r="D3" s="12"/>
      <c r="E3" s="15"/>
    </row>
    <row r="4" spans="1:8" ht="24.75" customHeight="1">
      <c r="A4" s="18"/>
      <c r="B4" s="19" t="s">
        <v>49</v>
      </c>
      <c r="C4" s="31"/>
      <c r="D4" s="13"/>
      <c r="E4" s="15"/>
    </row>
    <row r="5" spans="1:8" s="1" customFormat="1" ht="24.75" customHeight="1">
      <c r="A5" s="18"/>
      <c r="B5" s="19" t="s">
        <v>50</v>
      </c>
      <c r="C5" s="8"/>
      <c r="D5" s="14"/>
      <c r="E5" s="12"/>
      <c r="H5" s="33"/>
    </row>
    <row r="6" spans="1:8" s="1" customFormat="1" ht="24.75" customHeight="1">
      <c r="A6" s="18"/>
      <c r="B6" s="19" t="s">
        <v>51</v>
      </c>
      <c r="C6" s="8"/>
      <c r="D6" s="14"/>
      <c r="E6" s="12"/>
      <c r="H6" s="33"/>
    </row>
    <row r="7" spans="1:8" ht="15.75" thickBot="1">
      <c r="A7" s="18"/>
      <c r="B7" s="19" t="s">
        <v>52</v>
      </c>
      <c r="C7" s="63"/>
      <c r="D7" s="64"/>
      <c r="E7" s="15"/>
    </row>
    <row r="8" spans="1:8" s="1" customFormat="1" ht="16.5" customHeight="1">
      <c r="A8" s="18"/>
      <c r="B8" s="19" t="s">
        <v>84</v>
      </c>
      <c r="C8" s="63"/>
      <c r="D8" s="64"/>
      <c r="E8" s="15"/>
      <c r="G8" s="52" t="s">
        <v>65</v>
      </c>
      <c r="H8" s="39"/>
    </row>
    <row r="9" spans="1:8" s="1" customFormat="1" ht="16.5" customHeight="1">
      <c r="A9" s="18"/>
      <c r="B9" s="19" t="s">
        <v>53</v>
      </c>
      <c r="C9" s="11"/>
      <c r="D9" s="15"/>
      <c r="E9" s="15"/>
      <c r="G9" s="38"/>
      <c r="H9" s="40" t="s">
        <v>69</v>
      </c>
    </row>
    <row r="10" spans="1:8" s="1" customFormat="1" ht="24" customHeight="1">
      <c r="A10" s="45"/>
      <c r="B10" s="46" t="s">
        <v>82</v>
      </c>
      <c r="C10" s="11">
        <v>1</v>
      </c>
      <c r="D10" s="72" t="s">
        <v>74</v>
      </c>
      <c r="E10" s="73"/>
      <c r="G10" s="49"/>
      <c r="H10" s="40"/>
    </row>
    <row r="11" spans="1:8" s="1" customFormat="1" ht="16.5" customHeight="1">
      <c r="B11" s="47" t="s">
        <v>75</v>
      </c>
      <c r="C11" s="11">
        <v>0</v>
      </c>
      <c r="D11" s="48">
        <f>IF(C11&lt;61,1,IF(C11&lt;91,2,3))</f>
        <v>1</v>
      </c>
      <c r="G11" s="34"/>
      <c r="H11" s="40"/>
    </row>
    <row r="12" spans="1:8" ht="26.25" customHeight="1">
      <c r="B12" s="4"/>
      <c r="C12" s="50" t="s">
        <v>41</v>
      </c>
      <c r="D12" s="50" t="s">
        <v>43</v>
      </c>
      <c r="E12" s="51" t="s">
        <v>42</v>
      </c>
      <c r="F12" s="5"/>
      <c r="G12" s="34"/>
      <c r="H12" s="40"/>
    </row>
    <row r="13" spans="1:8">
      <c r="A13" s="18"/>
      <c r="B13" s="19" t="s">
        <v>0</v>
      </c>
      <c r="C13" s="11"/>
      <c r="D13" s="16"/>
      <c r="E13" s="17"/>
      <c r="G13" s="38"/>
      <c r="H13" s="40" t="s">
        <v>0</v>
      </c>
    </row>
    <row r="14" spans="1:8">
      <c r="A14" s="18"/>
      <c r="B14" s="19" t="s">
        <v>1</v>
      </c>
      <c r="C14" s="11"/>
      <c r="D14" s="16"/>
      <c r="E14" s="17"/>
      <c r="G14" s="38"/>
      <c r="H14" s="40" t="s">
        <v>66</v>
      </c>
    </row>
    <row r="15" spans="1:8">
      <c r="A15" s="18"/>
      <c r="B15" s="19" t="s">
        <v>2</v>
      </c>
      <c r="C15" s="11"/>
      <c r="D15" s="16"/>
      <c r="E15" s="17"/>
      <c r="G15" s="38"/>
      <c r="H15" s="40" t="s">
        <v>67</v>
      </c>
    </row>
    <row r="16" spans="1:8">
      <c r="A16" s="18"/>
      <c r="B16" s="19" t="s">
        <v>3</v>
      </c>
      <c r="C16" s="11"/>
      <c r="D16" s="16"/>
      <c r="E16" s="17"/>
      <c r="G16" s="38"/>
      <c r="H16" s="40" t="s">
        <v>72</v>
      </c>
    </row>
    <row r="17" spans="1:8">
      <c r="A17" s="18"/>
      <c r="B17" s="19" t="s">
        <v>4</v>
      </c>
      <c r="C17" s="11"/>
      <c r="D17" s="16"/>
      <c r="E17" s="17"/>
      <c r="G17" s="38"/>
      <c r="H17" s="40" t="s">
        <v>70</v>
      </c>
    </row>
    <row r="18" spans="1:8">
      <c r="A18" s="18"/>
      <c r="B18" s="19" t="s">
        <v>5</v>
      </c>
      <c r="C18" s="11"/>
      <c r="D18" s="16"/>
      <c r="E18" s="17"/>
      <c r="G18" s="34"/>
      <c r="H18" s="40"/>
    </row>
    <row r="19" spans="1:8">
      <c r="A19" s="18"/>
      <c r="B19" s="19" t="s">
        <v>6</v>
      </c>
      <c r="C19" s="11"/>
      <c r="D19" s="16"/>
      <c r="E19" s="17"/>
      <c r="G19" s="34"/>
      <c r="H19" s="40"/>
    </row>
    <row r="20" spans="1:8">
      <c r="A20" s="18"/>
      <c r="B20" s="19" t="s">
        <v>7</v>
      </c>
      <c r="C20" s="11"/>
      <c r="D20" s="16"/>
      <c r="E20" s="17"/>
      <c r="G20" s="34"/>
      <c r="H20" s="40"/>
    </row>
    <row r="21" spans="1:8" s="1" customFormat="1">
      <c r="A21" s="18"/>
      <c r="B21" s="19" t="s">
        <v>46</v>
      </c>
      <c r="C21" s="11"/>
      <c r="D21" s="16"/>
      <c r="E21" s="17"/>
      <c r="G21" s="34"/>
      <c r="H21" s="40"/>
    </row>
    <row r="22" spans="1:8" s="3" customFormat="1" ht="19.5" thickBot="1">
      <c r="A22" s="7" t="s">
        <v>39</v>
      </c>
      <c r="G22" s="35"/>
      <c r="H22" s="40"/>
    </row>
    <row r="23" spans="1:8">
      <c r="A23" s="20"/>
      <c r="B23" s="21" t="s">
        <v>44</v>
      </c>
      <c r="C23" s="20">
        <f>(C13*C14*C15*(C16/100))+(C13*C14*C17*(C18/100))+(C13*C14*C19*(C20/100))</f>
        <v>0</v>
      </c>
      <c r="D23" s="20">
        <f>(D13*D14*D15*(D16/100))+(D13*D14*D17*(D18/100))+(D13*D14*D19*(D20/100))</f>
        <v>0</v>
      </c>
      <c r="E23" s="6"/>
      <c r="F23" s="62" t="s">
        <v>71</v>
      </c>
      <c r="G23" s="45"/>
      <c r="H23" s="40"/>
    </row>
    <row r="24" spans="1:8" s="1" customFormat="1">
      <c r="A24" s="22"/>
      <c r="B24" s="23" t="s">
        <v>45</v>
      </c>
      <c r="C24" s="22">
        <f>C21*C15</f>
        <v>0</v>
      </c>
      <c r="D24" s="22">
        <f>D21*D15</f>
        <v>0</v>
      </c>
      <c r="E24" s="6"/>
      <c r="F24" s="61">
        <v>40544</v>
      </c>
      <c r="G24" s="45"/>
      <c r="H24" s="40"/>
    </row>
    <row r="25" spans="1:8" s="1" customFormat="1">
      <c r="A25" s="20">
        <v>3110</v>
      </c>
      <c r="B25" s="20" t="s">
        <v>8</v>
      </c>
      <c r="C25" s="20">
        <f>C23-C24</f>
        <v>0</v>
      </c>
      <c r="D25" s="20">
        <f>D23-D24</f>
        <v>0</v>
      </c>
      <c r="E25" s="36"/>
      <c r="F25" s="37"/>
      <c r="G25" s="54"/>
      <c r="H25" s="40"/>
    </row>
    <row r="26" spans="1:8">
      <c r="A26" s="20">
        <v>3111</v>
      </c>
      <c r="B26" s="20" t="s">
        <v>9</v>
      </c>
      <c r="C26" s="11">
        <v>0</v>
      </c>
      <c r="D26" s="16"/>
      <c r="E26" s="36"/>
      <c r="F26" s="37"/>
      <c r="G26" s="54"/>
      <c r="H26" s="40"/>
    </row>
    <row r="27" spans="1:8">
      <c r="A27" s="20">
        <v>3120</v>
      </c>
      <c r="B27" s="20" t="s">
        <v>10</v>
      </c>
      <c r="C27" s="11">
        <v>0</v>
      </c>
      <c r="D27" s="16"/>
      <c r="E27" s="36"/>
      <c r="F27" s="37"/>
      <c r="G27" s="54"/>
      <c r="H27" s="40"/>
    </row>
    <row r="28" spans="1:8">
      <c r="A28" s="20">
        <v>3990</v>
      </c>
      <c r="B28" s="20" t="s">
        <v>11</v>
      </c>
      <c r="C28" s="11">
        <v>0</v>
      </c>
      <c r="D28" s="16"/>
      <c r="E28" s="36"/>
      <c r="F28" s="42"/>
      <c r="G28" s="54"/>
      <c r="H28" s="40"/>
    </row>
    <row r="29" spans="1:8">
      <c r="A29" s="20">
        <v>3989</v>
      </c>
      <c r="B29" s="20" t="s">
        <v>12</v>
      </c>
      <c r="C29" s="11">
        <v>0</v>
      </c>
      <c r="D29" s="16"/>
      <c r="E29" s="36"/>
      <c r="F29" s="42"/>
      <c r="G29" s="54"/>
      <c r="H29" s="40"/>
    </row>
    <row r="30" spans="1:8" s="1" customFormat="1">
      <c r="A30" s="20"/>
      <c r="B30" s="20" t="s">
        <v>64</v>
      </c>
      <c r="C30" s="32">
        <f>C9*20</f>
        <v>0</v>
      </c>
      <c r="D30" s="32">
        <f>C9*15</f>
        <v>0</v>
      </c>
      <c r="E30" s="36"/>
      <c r="F30" s="42"/>
      <c r="G30" s="54"/>
      <c r="H30" s="40"/>
    </row>
    <row r="31" spans="1:8">
      <c r="F31" s="37"/>
      <c r="G31" s="45"/>
      <c r="H31" s="40"/>
    </row>
    <row r="32" spans="1:8" s="2" customFormat="1" ht="15.75">
      <c r="A32" s="24" t="s">
        <v>13</v>
      </c>
      <c r="B32" s="25"/>
      <c r="C32" s="26">
        <f>SUM(C25:C31)</f>
        <v>0</v>
      </c>
      <c r="D32" s="26">
        <f>SUM(D25:D31)</f>
        <v>0</v>
      </c>
      <c r="E32" s="36"/>
      <c r="F32" s="43">
        <f>SUM(F28:F30)</f>
        <v>0</v>
      </c>
      <c r="G32" s="55">
        <f>SUM(G25:G30)</f>
        <v>0</v>
      </c>
      <c r="H32" s="41"/>
    </row>
    <row r="33" spans="1:8">
      <c r="F33" s="37"/>
      <c r="G33" s="45"/>
      <c r="H33" s="40"/>
    </row>
    <row r="34" spans="1:8">
      <c r="A34" s="20">
        <v>4011</v>
      </c>
      <c r="B34" s="20" t="s">
        <v>14</v>
      </c>
      <c r="C34" s="11">
        <v>0</v>
      </c>
      <c r="D34" s="16"/>
      <c r="E34" s="36"/>
      <c r="F34" s="42"/>
      <c r="G34" s="54"/>
      <c r="H34" s="40"/>
    </row>
    <row r="35" spans="1:8">
      <c r="A35" s="20">
        <v>4012</v>
      </c>
      <c r="B35" s="20" t="s">
        <v>15</v>
      </c>
      <c r="C35" s="11">
        <v>0</v>
      </c>
      <c r="D35" s="16"/>
      <c r="E35" s="36"/>
      <c r="F35" s="42"/>
      <c r="G35" s="54"/>
      <c r="H35" s="40"/>
    </row>
    <row r="36" spans="1:8">
      <c r="A36" s="20">
        <v>4013</v>
      </c>
      <c r="B36" s="20" t="s">
        <v>16</v>
      </c>
      <c r="C36" s="11">
        <v>0</v>
      </c>
      <c r="D36" s="16"/>
      <c r="E36" s="36"/>
      <c r="F36" s="42"/>
      <c r="G36" s="54"/>
      <c r="H36" s="40"/>
    </row>
    <row r="37" spans="1:8">
      <c r="A37" s="20">
        <v>4014</v>
      </c>
      <c r="B37" s="20" t="s">
        <v>17</v>
      </c>
      <c r="C37" s="11">
        <v>0</v>
      </c>
      <c r="D37" s="16"/>
      <c r="E37" s="36"/>
      <c r="F37" s="42"/>
      <c r="G37" s="54"/>
      <c r="H37" s="40"/>
    </row>
    <row r="38" spans="1:8">
      <c r="A38" s="20">
        <v>4015</v>
      </c>
      <c r="B38" s="20" t="s">
        <v>18</v>
      </c>
      <c r="C38" s="11">
        <v>0</v>
      </c>
      <c r="D38" s="16"/>
      <c r="E38" s="36"/>
      <c r="F38" s="42"/>
      <c r="G38" s="54"/>
      <c r="H38" s="40"/>
    </row>
    <row r="39" spans="1:8">
      <c r="A39" s="20">
        <v>4016</v>
      </c>
      <c r="B39" s="20" t="s">
        <v>19</v>
      </c>
      <c r="C39" s="11">
        <v>0</v>
      </c>
      <c r="D39" s="16"/>
      <c r="E39" s="36"/>
      <c r="F39" s="42"/>
      <c r="G39" s="54"/>
      <c r="H39" s="40"/>
    </row>
    <row r="40" spans="1:8">
      <c r="A40" s="20">
        <v>4017</v>
      </c>
      <c r="B40" s="20" t="s">
        <v>20</v>
      </c>
      <c r="C40" s="11">
        <v>0</v>
      </c>
      <c r="D40" s="16"/>
      <c r="E40" s="36"/>
      <c r="F40" s="42"/>
      <c r="G40" s="54"/>
      <c r="H40" s="40"/>
    </row>
    <row r="41" spans="1:8">
      <c r="A41" s="20">
        <v>4020</v>
      </c>
      <c r="B41" s="20" t="s">
        <v>21</v>
      </c>
      <c r="C41" s="11">
        <v>0</v>
      </c>
      <c r="D41" s="16"/>
      <c r="E41" s="36"/>
      <c r="F41" s="42"/>
      <c r="G41" s="54"/>
      <c r="H41" s="40"/>
    </row>
    <row r="42" spans="1:8" s="1" customFormat="1">
      <c r="A42" s="20">
        <v>4020</v>
      </c>
      <c r="B42" s="20" t="s">
        <v>21</v>
      </c>
      <c r="C42" s="1">
        <f>IF($C$10=2,0,IF($C$10=1,(IF($D$11=1,$C$13*$B$93,IF($D$11=2,$C$13*$B$94,$C$13*$B$95))),IF($D$11=1,$C$13*$C$93,IF($D$11=2,$C$13*$C$94,$C$13*$C$95))))</f>
        <v>0</v>
      </c>
      <c r="D42" s="16"/>
      <c r="E42" s="36"/>
      <c r="F42" s="42"/>
      <c r="G42" s="54"/>
      <c r="H42" s="40"/>
    </row>
    <row r="43" spans="1:8">
      <c r="A43" s="20">
        <v>4030</v>
      </c>
      <c r="B43" s="20" t="s">
        <v>22</v>
      </c>
      <c r="C43" s="11">
        <v>0</v>
      </c>
      <c r="D43" s="16"/>
      <c r="E43" s="36"/>
      <c r="F43" s="42"/>
      <c r="G43" s="54"/>
      <c r="H43" s="40"/>
    </row>
    <row r="44" spans="1:8">
      <c r="A44" s="20">
        <v>7010</v>
      </c>
      <c r="B44" s="20" t="s">
        <v>23</v>
      </c>
      <c r="C44" s="11">
        <v>0</v>
      </c>
      <c r="D44" s="16"/>
      <c r="E44" s="36"/>
      <c r="F44" s="42"/>
      <c r="G44" s="54"/>
      <c r="H44" s="40"/>
    </row>
    <row r="45" spans="1:8">
      <c r="A45" s="20">
        <v>7025</v>
      </c>
      <c r="B45" s="20" t="s">
        <v>24</v>
      </c>
      <c r="C45" s="11">
        <v>0</v>
      </c>
      <c r="D45" s="16"/>
      <c r="E45" s="36"/>
      <c r="F45" s="42"/>
      <c r="G45" s="54"/>
      <c r="H45" s="40"/>
    </row>
    <row r="46" spans="1:8">
      <c r="A46" s="20">
        <v>7331</v>
      </c>
      <c r="B46" s="20" t="s">
        <v>25</v>
      </c>
      <c r="C46" s="11">
        <v>0</v>
      </c>
      <c r="D46" s="16"/>
      <c r="E46" s="36"/>
      <c r="F46" s="42"/>
      <c r="G46" s="54"/>
      <c r="H46" s="40"/>
    </row>
    <row r="47" spans="1:8">
      <c r="A47" s="20">
        <v>7510</v>
      </c>
      <c r="B47" s="20" t="s">
        <v>26</v>
      </c>
      <c r="C47" s="11">
        <v>0</v>
      </c>
      <c r="D47" s="16"/>
      <c r="E47" s="36"/>
      <c r="F47" s="42"/>
      <c r="G47" s="54"/>
      <c r="H47" s="40"/>
    </row>
    <row r="48" spans="1:8">
      <c r="A48" s="20">
        <v>5050</v>
      </c>
      <c r="B48" s="20" t="s">
        <v>27</v>
      </c>
      <c r="C48" s="11">
        <v>0</v>
      </c>
      <c r="D48" s="16"/>
      <c r="E48" s="36"/>
      <c r="F48" s="42"/>
      <c r="G48" s="54"/>
      <c r="H48" s="40"/>
    </row>
    <row r="49" spans="1:8">
      <c r="A49" s="20">
        <v>5060</v>
      </c>
      <c r="B49" s="20" t="s">
        <v>28</v>
      </c>
      <c r="C49" s="11">
        <v>0</v>
      </c>
      <c r="D49" s="16"/>
      <c r="E49" s="36"/>
      <c r="F49" s="42"/>
      <c r="G49" s="54"/>
      <c r="H49" s="40"/>
    </row>
    <row r="50" spans="1:8">
      <c r="A50" s="20">
        <v>5090</v>
      </c>
      <c r="B50" s="20" t="s">
        <v>29</v>
      </c>
      <c r="C50" s="11">
        <v>0</v>
      </c>
      <c r="D50" s="16"/>
      <c r="E50" s="36"/>
      <c r="F50" s="42"/>
      <c r="G50" s="54"/>
      <c r="H50" s="40"/>
    </row>
    <row r="51" spans="1:8">
      <c r="A51" s="20">
        <v>5220</v>
      </c>
      <c r="B51" s="20" t="s">
        <v>30</v>
      </c>
      <c r="C51" s="11">
        <v>0</v>
      </c>
      <c r="D51" s="16"/>
      <c r="E51" s="36"/>
      <c r="F51" s="42"/>
      <c r="G51" s="54"/>
      <c r="H51" s="40"/>
    </row>
    <row r="52" spans="1:8">
      <c r="A52" s="20">
        <v>5410</v>
      </c>
      <c r="B52" s="20" t="s">
        <v>31</v>
      </c>
      <c r="C52" s="11">
        <v>0</v>
      </c>
      <c r="D52" s="16"/>
      <c r="E52" s="36"/>
      <c r="F52" s="42"/>
      <c r="G52" s="54"/>
      <c r="H52" s="40"/>
    </row>
    <row r="53" spans="1:8">
      <c r="A53" s="20">
        <v>5411</v>
      </c>
      <c r="B53" s="20" t="s">
        <v>32</v>
      </c>
      <c r="C53" s="11">
        <v>0</v>
      </c>
      <c r="D53" s="16"/>
      <c r="E53" s="36"/>
      <c r="F53" s="42"/>
      <c r="G53" s="54"/>
      <c r="H53" s="40"/>
    </row>
    <row r="54" spans="1:8">
      <c r="A54" s="20">
        <v>5460</v>
      </c>
      <c r="B54" s="20" t="s">
        <v>33</v>
      </c>
      <c r="C54" s="11">
        <v>0</v>
      </c>
      <c r="D54" s="16"/>
      <c r="E54" s="36"/>
      <c r="F54" s="42"/>
      <c r="G54" s="54"/>
      <c r="H54" s="40"/>
    </row>
    <row r="55" spans="1:8">
      <c r="A55" s="20">
        <v>5800</v>
      </c>
      <c r="B55" s="20" t="s">
        <v>34</v>
      </c>
      <c r="C55" s="11">
        <v>0</v>
      </c>
      <c r="D55" s="16"/>
      <c r="E55" s="36"/>
      <c r="F55" s="42"/>
      <c r="G55" s="54"/>
      <c r="H55" s="40"/>
    </row>
    <row r="56" spans="1:8">
      <c r="A56" s="20">
        <v>5910</v>
      </c>
      <c r="B56" s="20" t="s">
        <v>56</v>
      </c>
      <c r="C56" s="11">
        <v>0</v>
      </c>
      <c r="D56" s="16"/>
      <c r="E56" s="36"/>
      <c r="F56" s="42"/>
      <c r="G56" s="54"/>
      <c r="H56" s="40"/>
    </row>
    <row r="57" spans="1:8">
      <c r="A57" s="20">
        <v>5930</v>
      </c>
      <c r="B57" s="20" t="s">
        <v>35</v>
      </c>
      <c r="C57" s="11">
        <v>0</v>
      </c>
      <c r="D57" s="16"/>
      <c r="E57" s="36"/>
      <c r="F57" s="42"/>
      <c r="G57" s="54"/>
      <c r="H57" s="40"/>
    </row>
    <row r="58" spans="1:8" s="1" customFormat="1">
      <c r="A58" s="20"/>
      <c r="B58" s="20" t="s">
        <v>83</v>
      </c>
      <c r="C58" s="32">
        <f>C32-(SUM(C34:C57))</f>
        <v>0</v>
      </c>
      <c r="D58" s="16"/>
      <c r="E58" s="36"/>
      <c r="F58" s="42"/>
      <c r="G58" s="54"/>
      <c r="H58" s="40"/>
    </row>
    <row r="59" spans="1:8">
      <c r="F59" s="37"/>
      <c r="G59" s="60"/>
      <c r="H59" s="40"/>
    </row>
    <row r="60" spans="1:8" s="2" customFormat="1" ht="16.5" thickBot="1">
      <c r="A60" s="24" t="s">
        <v>36</v>
      </c>
      <c r="B60" s="25"/>
      <c r="C60" s="26">
        <f>SUM(C34:C58)</f>
        <v>0</v>
      </c>
      <c r="D60" s="26">
        <f>SUM(D34:D57)</f>
        <v>0</v>
      </c>
      <c r="E60" s="36"/>
      <c r="F60" s="44">
        <f>SUM(F34:F57)</f>
        <v>0</v>
      </c>
      <c r="G60" s="59">
        <f>SUM(G34:G57)</f>
        <v>0</v>
      </c>
      <c r="H60" s="41"/>
    </row>
    <row r="61" spans="1:8">
      <c r="F61" s="57"/>
      <c r="G61" s="45"/>
      <c r="H61" s="58"/>
    </row>
    <row r="62" spans="1:8">
      <c r="A62" s="1" t="s">
        <v>54</v>
      </c>
      <c r="G62" s="45"/>
    </row>
    <row r="63" spans="1:8" ht="30.75" customHeight="1">
      <c r="A63" s="65"/>
      <c r="B63" s="66"/>
      <c r="C63" s="66"/>
      <c r="D63" s="66"/>
      <c r="E63" s="67"/>
    </row>
    <row r="65" spans="1:5">
      <c r="A65" s="1" t="s">
        <v>55</v>
      </c>
    </row>
    <row r="66" spans="1:5" ht="30" customHeight="1">
      <c r="A66" s="68"/>
      <c r="B66" s="69"/>
      <c r="C66" s="69"/>
      <c r="D66" s="69"/>
      <c r="E66" s="70"/>
    </row>
    <row r="68" spans="1:5" ht="32.25" customHeight="1">
      <c r="A68" s="71" t="s">
        <v>57</v>
      </c>
      <c r="B68" s="71"/>
      <c r="C68" s="71"/>
      <c r="D68" s="71"/>
      <c r="E68" s="71"/>
    </row>
    <row r="70" spans="1:5">
      <c r="A70" s="27">
        <f ca="1">TODAY()</f>
        <v>40784</v>
      </c>
      <c r="B70" s="1" t="s">
        <v>58</v>
      </c>
    </row>
    <row r="73" spans="1:5">
      <c r="A73" s="28"/>
      <c r="B73" s="28"/>
    </row>
    <row r="74" spans="1:5">
      <c r="A74" s="1" t="s">
        <v>59</v>
      </c>
    </row>
    <row r="77" spans="1:5">
      <c r="A77" s="1" t="s">
        <v>60</v>
      </c>
    </row>
    <row r="80" spans="1:5">
      <c r="A80" s="1" t="s">
        <v>61</v>
      </c>
      <c r="C80" s="1" t="s">
        <v>61</v>
      </c>
    </row>
    <row r="81" spans="1:8">
      <c r="C81" s="1"/>
    </row>
    <row r="82" spans="1:8">
      <c r="C82" s="1"/>
    </row>
    <row r="83" spans="1:8">
      <c r="A83" s="1" t="s">
        <v>62</v>
      </c>
      <c r="C83" s="1" t="s">
        <v>63</v>
      </c>
    </row>
    <row r="84" spans="1:8">
      <c r="A84" s="29">
        <f>C5</f>
        <v>0</v>
      </c>
      <c r="C84" s="4">
        <f>C6</f>
        <v>0</v>
      </c>
    </row>
    <row r="85" spans="1:8">
      <c r="A85" s="1" t="s">
        <v>37</v>
      </c>
      <c r="C85" s="1" t="s">
        <v>38</v>
      </c>
    </row>
    <row r="87" spans="1:8">
      <c r="A87" s="33" t="s">
        <v>68</v>
      </c>
    </row>
    <row r="88" spans="1:8">
      <c r="A88" s="33" t="s">
        <v>85</v>
      </c>
    </row>
    <row r="89" spans="1:8">
      <c r="A89" s="33" t="s">
        <v>73</v>
      </c>
    </row>
    <row r="91" spans="1:8" s="1" customFormat="1">
      <c r="H91" s="33"/>
    </row>
    <row r="92" spans="1:8">
      <c r="A92" s="53" t="s">
        <v>76</v>
      </c>
      <c r="B92" s="53" t="s">
        <v>77</v>
      </c>
      <c r="C92" s="53" t="s">
        <v>81</v>
      </c>
    </row>
    <row r="93" spans="1:8">
      <c r="A93" s="53" t="s">
        <v>78</v>
      </c>
      <c r="B93" s="53">
        <v>585</v>
      </c>
      <c r="C93" s="53">
        <v>811</v>
      </c>
    </row>
    <row r="94" spans="1:8">
      <c r="A94" s="53" t="s">
        <v>79</v>
      </c>
      <c r="B94" s="53">
        <v>749</v>
      </c>
      <c r="C94" s="53">
        <v>896</v>
      </c>
    </row>
    <row r="95" spans="1:8">
      <c r="A95" s="53" t="s">
        <v>80</v>
      </c>
      <c r="B95" s="53">
        <v>852</v>
      </c>
      <c r="C95" s="53">
        <v>1025</v>
      </c>
    </row>
  </sheetData>
  <mergeCells count="6">
    <mergeCell ref="C7:D7"/>
    <mergeCell ref="C8:D8"/>
    <mergeCell ref="A63:E63"/>
    <mergeCell ref="A66:E66"/>
    <mergeCell ref="A68:E68"/>
    <mergeCell ref="D10:E10"/>
  </mergeCells>
  <pageMargins left="0.62992125984251968" right="0.43307086614173229" top="0.28999999999999998" bottom="0.3" header="0.21" footer="0.26"/>
  <pageSetup paperSize="9" orientation="landscape" r:id="rId1"/>
  <rowBreaks count="1" manualBreakCount="1">
    <brk id="6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Tejne</dc:creator>
  <cp:lastModifiedBy>Peter Tejne</cp:lastModifiedBy>
  <cp:lastPrinted>2011-05-13T08:37:51Z</cp:lastPrinted>
  <dcterms:created xsi:type="dcterms:W3CDTF">2011-05-10T11:59:35Z</dcterms:created>
  <dcterms:modified xsi:type="dcterms:W3CDTF">2011-08-29T05:55:36Z</dcterms:modified>
</cp:coreProperties>
</file>